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Англ.яз\"/>
    </mc:Choice>
  </mc:AlternateContent>
  <xr:revisionPtr revIDLastSave="0" documentId="13_ncr:1_{A650547B-8319-4566-8462-6AFE31CB8EBB}" xr6:coauthVersionLast="47" xr6:coauthVersionMax="47" xr10:uidLastSave="{00000000-0000-0000-0000-000000000000}"/>
  <bookViews>
    <workbookView xWindow="-150" yWindow="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/>
  <c r="G10" i="1"/>
  <c r="G8" i="1"/>
  <c r="G7" i="1"/>
  <c r="G6" i="1"/>
  <c r="G5" i="1"/>
  <c r="F29" i="1"/>
  <c r="F26" i="1"/>
  <c r="F25" i="1"/>
  <c r="F24" i="1"/>
  <c r="F23" i="1"/>
  <c r="F22" i="1"/>
  <c r="F21" i="1"/>
  <c r="F20" i="1"/>
  <c r="F18" i="1"/>
  <c r="F12" i="1"/>
  <c r="F11" i="1"/>
  <c r="F9" i="1"/>
  <c r="F8" i="1"/>
  <c r="F7" i="1"/>
  <c r="F6" i="1"/>
  <c r="F5" i="1"/>
  <c r="F4" i="1"/>
  <c r="F3" i="1"/>
  <c r="F2" i="1"/>
  <c r="E18" i="1"/>
  <c r="E11" i="1"/>
  <c r="E5" i="1"/>
  <c r="E4" i="1"/>
  <c r="E3" i="1"/>
  <c r="E2" i="1"/>
</calcChain>
</file>

<file path=xl/sharedStrings.xml><?xml version="1.0" encoding="utf-8"?>
<sst xmlns="http://schemas.openxmlformats.org/spreadsheetml/2006/main" count="91" uniqueCount="51">
  <si>
    <t>№</t>
  </si>
  <si>
    <t>Full name</t>
  </si>
  <si>
    <t>Mirsoatov A.K.</t>
  </si>
  <si>
    <t>Usmanbekov S.A.</t>
  </si>
  <si>
    <t>Mirdovidov B.</t>
  </si>
  <si>
    <t>Mirzaraimov O.</t>
  </si>
  <si>
    <t>Daminov N.</t>
  </si>
  <si>
    <t>Usarov D.</t>
  </si>
  <si>
    <t>Abdukarimov M.</t>
  </si>
  <si>
    <t>Sokhibnazarov A.</t>
  </si>
  <si>
    <t>PERIOD</t>
  </si>
  <si>
    <t>Sent to the state</t>
  </si>
  <si>
    <t>Russian Federation (Moscow)</t>
  </si>
  <si>
    <t>Daily expenses</t>
  </si>
  <si>
    <t>Hotel expenses</t>
  </si>
  <si>
    <t>Transportation coasts</t>
  </si>
  <si>
    <t>Rikhsiev B.</t>
  </si>
  <si>
    <t>Khodjaev A.Sh.</t>
  </si>
  <si>
    <t>Zaynutdinov Kh.Sh.</t>
  </si>
  <si>
    <t>Akilova K.</t>
  </si>
  <si>
    <t>Akhmadaliev A.</t>
  </si>
  <si>
    <t>Varishanov T.</t>
  </si>
  <si>
    <t>Rakhmatullaev A.</t>
  </si>
  <si>
    <t>Ermatov B.</t>
  </si>
  <si>
    <t>Sulaimanov Sh.</t>
  </si>
  <si>
    <t>Golovtsova D.</t>
  </si>
  <si>
    <t>Kenjaev A.</t>
  </si>
  <si>
    <t>Azimov R.E.</t>
  </si>
  <si>
    <t>Avazmukhamedov A.B.</t>
  </si>
  <si>
    <t>Isomiddinov A.</t>
  </si>
  <si>
    <t>Meyliev Zh.</t>
  </si>
  <si>
    <t>Temirov F.</t>
  </si>
  <si>
    <t>Kadirov I.</t>
  </si>
  <si>
    <t>Azizov M.</t>
  </si>
  <si>
    <t>Mirakhmedova G.</t>
  </si>
  <si>
    <t>Khodjaev I.</t>
  </si>
  <si>
    <t>01.10.23-29.12.23</t>
  </si>
  <si>
    <t>Kyrgyz Republic Bishkek, Russia Moscow, China Hangzhou, Urumqi, Czech Republic, Russia Moscow</t>
  </si>
  <si>
    <t>USA (Washington), Russian Republic Kazan</t>
  </si>
  <si>
    <t>Azerbaijan Republic Baku</t>
  </si>
  <si>
    <t>Germany Berlin, Pakistan Islamabad</t>
  </si>
  <si>
    <t>UK London</t>
  </si>
  <si>
    <t>China Hangzhou, Urumqi, Beijing</t>
  </si>
  <si>
    <t>UK London, Russia Moscow</t>
  </si>
  <si>
    <t>Azerbaijan (Baku)</t>
  </si>
  <si>
    <t>Kyrgyzstan</t>
  </si>
  <si>
    <t>Germany (Berlin), Great Britain, London, USA, Washington, Czech</t>
  </si>
  <si>
    <t>Republic (PRAGUE), Russian Rep.</t>
  </si>
  <si>
    <t>Russia, Moscow</t>
  </si>
  <si>
    <t>Turkey, Istanbul</t>
  </si>
  <si>
    <t>Azerbaijan Republic Baku, Turkey Istanbul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</si>
</sst>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2" applyFont="1"/>
    <xf numFmtId="43" fontId="3" fillId="0" borderId="0" xfId="2" applyFont="1" applyBorder="1" applyAlignment="1">
      <alignment horizontal="right" vertical="center"/>
    </xf>
    <xf numFmtId="43" fontId="3" fillId="0" borderId="0" xfId="2" applyFont="1"/>
  </cellXfs>
  <cellStyles count="3">
    <cellStyle name="Обычный" xfId="0" builtinId="0"/>
    <cellStyle name="Финансовый" xfId="2" builtinId="3"/>
    <cellStyle name="Финансовый 2" xfId="1" xr:uid="{E1CECCCC-32C0-445C-B8D3-BC4E5F0560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I7" sqref="I7"/>
    </sheetView>
  </sheetViews>
  <sheetFormatPr defaultRowHeight="15" x14ac:dyDescent="0.25"/>
  <cols>
    <col min="5" max="5" width="13" customWidth="1"/>
    <col min="6" max="6" width="15.140625" customWidth="1"/>
    <col min="7" max="7" width="19.5703125" customWidth="1"/>
  </cols>
  <sheetData>
    <row r="1" spans="1:7" x14ac:dyDescent="0.25">
      <c r="A1" t="s">
        <v>0</v>
      </c>
      <c r="B1" t="s">
        <v>1</v>
      </c>
      <c r="C1" t="s">
        <v>10</v>
      </c>
      <c r="D1" t="s">
        <v>11</v>
      </c>
      <c r="E1" t="s">
        <v>13</v>
      </c>
      <c r="F1" t="s">
        <v>14</v>
      </c>
      <c r="G1" t="s">
        <v>15</v>
      </c>
    </row>
    <row r="2" spans="1:7" x14ac:dyDescent="0.25">
      <c r="A2">
        <v>1</v>
      </c>
      <c r="B2" t="s">
        <v>2</v>
      </c>
      <c r="C2" t="s">
        <v>36</v>
      </c>
      <c r="D2" t="s">
        <v>37</v>
      </c>
      <c r="E2" s="1">
        <f>1079657.22+4124611.09+1273647.75</f>
        <v>6477916.0599999996</v>
      </c>
      <c r="F2" s="1">
        <f>15365954.56+8203771.3</f>
        <v>23569725.859999999</v>
      </c>
      <c r="G2" s="1">
        <v>37952499</v>
      </c>
    </row>
    <row r="3" spans="1:7" x14ac:dyDescent="0.25">
      <c r="A3">
        <v>2</v>
      </c>
      <c r="B3" t="s">
        <v>3</v>
      </c>
      <c r="C3" t="s">
        <v>36</v>
      </c>
      <c r="D3" t="s">
        <v>38</v>
      </c>
      <c r="E3" s="1">
        <f>476970.79+3178029.72</f>
        <v>3655000.5100000002</v>
      </c>
      <c r="F3" s="1">
        <f>7623438.48+8633089.34</f>
        <v>16256527.82</v>
      </c>
      <c r="G3" s="1">
        <v>40183613.609999999</v>
      </c>
    </row>
    <row r="4" spans="1:7" x14ac:dyDescent="0.25">
      <c r="A4">
        <v>3</v>
      </c>
      <c r="B4" t="s">
        <v>16</v>
      </c>
      <c r="C4" t="s">
        <v>36</v>
      </c>
      <c r="D4" t="s">
        <v>39</v>
      </c>
      <c r="E4" s="1">
        <f>185505+1236700</f>
        <v>1422205</v>
      </c>
      <c r="F4" s="1">
        <f>1475877.78+3710100</f>
        <v>5185977.78</v>
      </c>
      <c r="G4" s="1">
        <v>13452168</v>
      </c>
    </row>
    <row r="5" spans="1:7" x14ac:dyDescent="0.25">
      <c r="A5">
        <v>4</v>
      </c>
      <c r="B5" t="s">
        <v>17</v>
      </c>
      <c r="C5" t="s">
        <v>36</v>
      </c>
      <c r="D5" t="s">
        <v>40</v>
      </c>
      <c r="E5" s="1">
        <f>605935.02+5270764.8-1230009</f>
        <v>4646690.82</v>
      </c>
      <c r="F5" s="1">
        <f>19586422.08+9617267.2</f>
        <v>29203689.279999997</v>
      </c>
      <c r="G5" s="1">
        <f>7340101.72+40425834</f>
        <v>47765935.719999999</v>
      </c>
    </row>
    <row r="6" spans="1:7" x14ac:dyDescent="0.25">
      <c r="A6">
        <v>5</v>
      </c>
      <c r="B6" t="s">
        <v>18</v>
      </c>
      <c r="C6" t="s">
        <v>36</v>
      </c>
      <c r="D6" t="s">
        <v>41</v>
      </c>
      <c r="E6" s="1">
        <v>2256069</v>
      </c>
      <c r="F6" s="1">
        <f>14378747.67+6042720.71</f>
        <v>20421468.379999999</v>
      </c>
      <c r="G6" s="1">
        <f>13840370.77+1372000</f>
        <v>15212370.77</v>
      </c>
    </row>
    <row r="7" spans="1:7" x14ac:dyDescent="0.25">
      <c r="A7">
        <v>6</v>
      </c>
      <c r="B7" t="s">
        <v>4</v>
      </c>
      <c r="C7" t="s">
        <v>36</v>
      </c>
      <c r="D7" t="s">
        <v>42</v>
      </c>
      <c r="E7" s="1">
        <v>2144450</v>
      </c>
      <c r="F7" s="1">
        <f>4243560.2+3676200</f>
        <v>7919760.2000000002</v>
      </c>
      <c r="G7" s="1">
        <f>1069774.2+1372000</f>
        <v>2441774.2000000002</v>
      </c>
    </row>
    <row r="8" spans="1:7" x14ac:dyDescent="0.25">
      <c r="A8">
        <v>7</v>
      </c>
      <c r="B8" t="s">
        <v>5</v>
      </c>
      <c r="C8" t="s">
        <v>36</v>
      </c>
      <c r="D8" t="s">
        <v>43</v>
      </c>
      <c r="E8" s="1">
        <v>3945652.2</v>
      </c>
      <c r="F8" s="1">
        <f>14378747.67+10686567.71</f>
        <v>25065315.380000003</v>
      </c>
      <c r="G8" s="1">
        <f>27444455+1398000</f>
        <v>28842455</v>
      </c>
    </row>
    <row r="9" spans="1:7" x14ac:dyDescent="0.25">
      <c r="A9">
        <v>8</v>
      </c>
      <c r="B9" t="s">
        <v>6</v>
      </c>
      <c r="C9" t="s">
        <v>36</v>
      </c>
      <c r="D9" t="s">
        <v>44</v>
      </c>
      <c r="E9" s="1">
        <v>1228940</v>
      </c>
      <c r="F9" s="1">
        <f>1901415.97+4915760</f>
        <v>6817175.9699999997</v>
      </c>
      <c r="G9" s="1">
        <v>4941410</v>
      </c>
    </row>
    <row r="10" spans="1:7" x14ac:dyDescent="0.25">
      <c r="A10">
        <v>9</v>
      </c>
      <c r="B10" t="s">
        <v>7</v>
      </c>
      <c r="C10" t="s">
        <v>36</v>
      </c>
      <c r="D10" t="s">
        <v>45</v>
      </c>
      <c r="E10" s="1">
        <v>2151976.75</v>
      </c>
      <c r="F10" s="1">
        <v>2582372.1</v>
      </c>
      <c r="G10" s="1">
        <f>614850.5</f>
        <v>614850.5</v>
      </c>
    </row>
    <row r="11" spans="1:7" x14ac:dyDescent="0.25">
      <c r="A11">
        <v>10</v>
      </c>
      <c r="B11" t="s">
        <v>8</v>
      </c>
      <c r="C11" t="s">
        <v>36</v>
      </c>
      <c r="D11" t="s">
        <v>46</v>
      </c>
      <c r="E11" s="1">
        <f>9640699.95</f>
        <v>9640699.9499999993</v>
      </c>
      <c r="F11" s="1">
        <f>42206129.89+6174973.69+18452975.31+5487781.5</f>
        <v>72321860.390000001</v>
      </c>
      <c r="G11" s="1">
        <f>6097944.57+107719322.59+1398000</f>
        <v>115215267.16</v>
      </c>
    </row>
    <row r="12" spans="1:7" x14ac:dyDescent="0.25">
      <c r="A12">
        <v>11</v>
      </c>
      <c r="B12" t="s">
        <v>9</v>
      </c>
      <c r="C12" t="s">
        <v>36</v>
      </c>
      <c r="D12" t="s">
        <v>47</v>
      </c>
      <c r="E12" s="1">
        <v>3493576.25</v>
      </c>
      <c r="F12" s="1">
        <f>6302927.27+10093904</f>
        <v>16396831.27</v>
      </c>
      <c r="G12" s="1">
        <v>4732819</v>
      </c>
    </row>
    <row r="13" spans="1:7" ht="15.75" x14ac:dyDescent="0.25">
      <c r="A13">
        <v>12</v>
      </c>
      <c r="B13" t="s">
        <v>19</v>
      </c>
      <c r="C13" t="s">
        <v>36</v>
      </c>
      <c r="D13" t="s">
        <v>48</v>
      </c>
      <c r="E13" s="2">
        <v>842284.8</v>
      </c>
      <c r="F13" s="3">
        <v>2045487</v>
      </c>
      <c r="G13" s="3">
        <v>4691433</v>
      </c>
    </row>
    <row r="14" spans="1:7" x14ac:dyDescent="0.25">
      <c r="A14">
        <v>13</v>
      </c>
      <c r="B14" t="s">
        <v>20</v>
      </c>
      <c r="C14" t="s">
        <v>36</v>
      </c>
      <c r="D14" t="s">
        <v>48</v>
      </c>
      <c r="E14" s="1">
        <v>1689583.2</v>
      </c>
      <c r="F14" s="1">
        <v>4643847</v>
      </c>
      <c r="G14" s="1">
        <v>5165692</v>
      </c>
    </row>
    <row r="15" spans="1:7" x14ac:dyDescent="0.25">
      <c r="A15">
        <v>14</v>
      </c>
      <c r="B15" t="s">
        <v>21</v>
      </c>
      <c r="C15" t="s">
        <v>36</v>
      </c>
      <c r="D15" t="s">
        <v>49</v>
      </c>
      <c r="E15" s="1">
        <v>4368911.7300000004</v>
      </c>
      <c r="F15" s="1">
        <v>10253821.199999999</v>
      </c>
      <c r="G15" s="1">
        <v>8546204</v>
      </c>
    </row>
    <row r="16" spans="1:7" x14ac:dyDescent="0.25">
      <c r="A16">
        <v>15</v>
      </c>
      <c r="B16" t="s">
        <v>22</v>
      </c>
      <c r="C16" t="s">
        <v>36</v>
      </c>
      <c r="D16" t="s">
        <v>49</v>
      </c>
      <c r="E16" s="1">
        <v>4368916.08</v>
      </c>
      <c r="F16" s="1">
        <v>10253821.199999999</v>
      </c>
      <c r="G16" s="1">
        <v>8546204</v>
      </c>
    </row>
    <row r="17" spans="1:7" x14ac:dyDescent="0.25">
      <c r="A17">
        <v>16</v>
      </c>
      <c r="B17" t="s">
        <v>23</v>
      </c>
      <c r="C17" t="s">
        <v>36</v>
      </c>
      <c r="D17" t="s">
        <v>49</v>
      </c>
      <c r="E17" s="1">
        <v>4368916.08</v>
      </c>
      <c r="F17" s="1">
        <v>10253821.199999999</v>
      </c>
      <c r="G17" s="1">
        <v>8546204</v>
      </c>
    </row>
    <row r="18" spans="1:7" x14ac:dyDescent="0.25">
      <c r="A18">
        <v>17</v>
      </c>
      <c r="B18" t="s">
        <v>24</v>
      </c>
      <c r="C18" t="s">
        <v>36</v>
      </c>
      <c r="D18" t="s">
        <v>50</v>
      </c>
      <c r="E18" s="1">
        <f>4368916.08+1228940</f>
        <v>5597856.0800000001</v>
      </c>
      <c r="F18" s="1">
        <f>1901415.97+10253821.2+4915760</f>
        <v>17070997.170000002</v>
      </c>
      <c r="G18" s="1">
        <v>13610315</v>
      </c>
    </row>
    <row r="19" spans="1:7" x14ac:dyDescent="0.25">
      <c r="A19">
        <v>18</v>
      </c>
      <c r="B19" t="s">
        <v>25</v>
      </c>
      <c r="C19" t="s">
        <v>36</v>
      </c>
      <c r="D19" t="s">
        <v>49</v>
      </c>
      <c r="E19" s="1">
        <v>4368916.08</v>
      </c>
      <c r="F19" s="1">
        <v>10253821.199999999</v>
      </c>
      <c r="G19" s="1">
        <v>8546204</v>
      </c>
    </row>
    <row r="20" spans="1:7" x14ac:dyDescent="0.25">
      <c r="A20">
        <v>19</v>
      </c>
      <c r="B20" t="s">
        <v>26</v>
      </c>
      <c r="C20" t="s">
        <v>36</v>
      </c>
      <c r="D20" t="s">
        <v>50</v>
      </c>
      <c r="E20" s="1">
        <v>5596116.0800000001</v>
      </c>
      <c r="F20" s="1">
        <f>1898723.84+10253821.2+4908800</f>
        <v>17061345.039999999</v>
      </c>
      <c r="G20" s="1">
        <f>8546204+4941410</f>
        <v>13487614</v>
      </c>
    </row>
    <row r="21" spans="1:7" x14ac:dyDescent="0.25">
      <c r="A21">
        <v>20</v>
      </c>
      <c r="B21" t="s">
        <v>27</v>
      </c>
      <c r="C21" t="s">
        <v>36</v>
      </c>
      <c r="D21" t="s">
        <v>39</v>
      </c>
      <c r="E21" s="1">
        <v>1230009</v>
      </c>
      <c r="F21" s="1">
        <f>1903069.92+4920036</f>
        <v>6823105.9199999999</v>
      </c>
      <c r="G21" s="1">
        <v>4941410</v>
      </c>
    </row>
    <row r="22" spans="1:7" x14ac:dyDescent="0.25">
      <c r="A22">
        <v>21</v>
      </c>
      <c r="B22" t="s">
        <v>28</v>
      </c>
      <c r="C22" t="s">
        <v>36</v>
      </c>
      <c r="D22" t="s">
        <v>39</v>
      </c>
      <c r="E22" s="1">
        <v>1227200</v>
      </c>
      <c r="F22" s="1">
        <f t="shared" ref="F22:F24" si="0">1898723.84+4908800</f>
        <v>6807523.8399999999</v>
      </c>
      <c r="G22" s="1">
        <v>4941410</v>
      </c>
    </row>
    <row r="23" spans="1:7" x14ac:dyDescent="0.25">
      <c r="A23">
        <v>22</v>
      </c>
      <c r="B23" t="s">
        <v>29</v>
      </c>
      <c r="C23" t="s">
        <v>36</v>
      </c>
      <c r="D23" t="s">
        <v>39</v>
      </c>
      <c r="E23" s="1">
        <v>1227200</v>
      </c>
      <c r="F23" s="1">
        <f t="shared" si="0"/>
        <v>6807523.8399999999</v>
      </c>
      <c r="G23" s="1">
        <v>5309513</v>
      </c>
    </row>
    <row r="24" spans="1:7" x14ac:dyDescent="0.25">
      <c r="A24">
        <v>23</v>
      </c>
      <c r="B24" t="s">
        <v>30</v>
      </c>
      <c r="C24" t="s">
        <v>36</v>
      </c>
      <c r="D24" t="s">
        <v>39</v>
      </c>
      <c r="E24" s="1">
        <v>1227200</v>
      </c>
      <c r="F24" s="1">
        <f t="shared" si="0"/>
        <v>6807523.8399999999</v>
      </c>
      <c r="G24" s="1">
        <v>4732819</v>
      </c>
    </row>
    <row r="25" spans="1:7" x14ac:dyDescent="0.25">
      <c r="A25">
        <v>24</v>
      </c>
      <c r="B25" t="s">
        <v>31</v>
      </c>
      <c r="C25" t="s">
        <v>36</v>
      </c>
      <c r="D25" t="s">
        <v>39</v>
      </c>
      <c r="E25" s="1">
        <v>1230517</v>
      </c>
      <c r="F25" s="1">
        <f>1903855.9+4922068</f>
        <v>6825923.9000000004</v>
      </c>
      <c r="G25" s="1">
        <v>5064111</v>
      </c>
    </row>
    <row r="26" spans="1:7" x14ac:dyDescent="0.25">
      <c r="A26">
        <v>25</v>
      </c>
      <c r="B26" t="s">
        <v>32</v>
      </c>
      <c r="C26" t="s">
        <v>36</v>
      </c>
      <c r="D26" t="s">
        <v>12</v>
      </c>
      <c r="E26" s="1">
        <v>2576579.5499999998</v>
      </c>
      <c r="F26" s="1">
        <f>1607141.58+9571564.42</f>
        <v>11178706</v>
      </c>
      <c r="G26" s="1">
        <v>7281357</v>
      </c>
    </row>
    <row r="27" spans="1:7" x14ac:dyDescent="0.25">
      <c r="A27">
        <v>26</v>
      </c>
      <c r="B27" t="s">
        <v>33</v>
      </c>
      <c r="C27" t="s">
        <v>36</v>
      </c>
      <c r="D27" t="s">
        <v>12</v>
      </c>
      <c r="E27" s="1">
        <v>3435439.4</v>
      </c>
      <c r="F27" s="1">
        <v>11166827.800000001</v>
      </c>
      <c r="G27" s="1">
        <v>3742376</v>
      </c>
    </row>
    <row r="28" spans="1:7" x14ac:dyDescent="0.25">
      <c r="A28">
        <v>27</v>
      </c>
      <c r="B28" t="s">
        <v>34</v>
      </c>
      <c r="C28" t="s">
        <v>36</v>
      </c>
      <c r="D28" t="s">
        <v>12</v>
      </c>
      <c r="E28" s="1">
        <v>3435439.4</v>
      </c>
      <c r="F28" s="1">
        <v>11166827.800000001</v>
      </c>
      <c r="G28" s="1">
        <v>3742376</v>
      </c>
    </row>
    <row r="29" spans="1:7" x14ac:dyDescent="0.25">
      <c r="A29">
        <v>28</v>
      </c>
      <c r="B29" t="s">
        <v>35</v>
      </c>
      <c r="C29" t="s">
        <v>36</v>
      </c>
      <c r="D29" t="s">
        <v>39</v>
      </c>
      <c r="E29" s="1">
        <v>1230009</v>
      </c>
      <c r="F29" s="1">
        <f>1904909.55+4924792</f>
        <v>6829701.5499999998</v>
      </c>
      <c r="G29" s="1">
        <v>5309513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2024-01-29T06:01:51Z</dcterms:modified>
</cp:coreProperties>
</file>